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8_{291AE25B-2294-499C-BEB0-97F2BE9C0F29}" xr6:coauthVersionLast="47" xr6:coauthVersionMax="47" xr10:uidLastSave="{00000000-0000-0000-0000-000000000000}"/>
  <bookViews>
    <workbookView xWindow="-28890" yWindow="1425" windowWidth="21600" windowHeight="14055" xr2:uid="{55D057B7-64D5-4C49-98BF-9AE74D953152}"/>
  </bookViews>
  <sheets>
    <sheet name="Réduction de capacité" sheetId="4" r:id="rId1"/>
  </sheets>
  <definedNames>
    <definedName name="_xlnm.Print_Area" localSheetId="0">'Réduction de capacité'!$1:$1048576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4" l="1"/>
  <c r="G21" i="4"/>
  <c r="G34" i="4" s="1"/>
  <c r="I38" i="4" s="1"/>
  <c r="G11" i="4"/>
  <c r="I15" i="4" s="1"/>
  <c r="A53" i="4"/>
  <c r="I69" i="4"/>
  <c r="E63" i="4"/>
  <c r="D67" i="4"/>
  <c r="D66" i="4"/>
  <c r="A59" i="4"/>
  <c r="A56" i="4"/>
  <c r="G63" i="4"/>
  <c r="I40" i="4" l="1"/>
  <c r="H15" i="4"/>
  <c r="I39" i="4"/>
  <c r="G15" i="4"/>
  <c r="C52" i="4"/>
  <c r="C53" i="4" s="1"/>
  <c r="E52" i="4"/>
  <c r="E53" i="4" s="1"/>
  <c r="G24" i="4"/>
  <c r="G27" i="4" s="1"/>
  <c r="H30" i="4" l="1"/>
  <c r="G55" i="4" s="1"/>
  <c r="G56" i="4" s="1"/>
  <c r="G30" i="4"/>
  <c r="G58" i="4" s="1"/>
  <c r="G59" i="4" s="1"/>
  <c r="I30" i="4"/>
  <c r="G52" i="4" s="1"/>
  <c r="G53" i="4" s="1"/>
  <c r="E55" i="4" l="1"/>
  <c r="E56" i="4" s="1"/>
  <c r="C55" i="4"/>
  <c r="C56" i="4" s="1"/>
  <c r="C58" i="4"/>
  <c r="I66" i="4" s="1"/>
  <c r="E58" i="4"/>
  <c r="E59" i="4" s="1"/>
  <c r="C59" i="4" l="1"/>
  <c r="I67" i="4"/>
</calcChain>
</file>

<file path=xl/sharedStrings.xml><?xml version="1.0" encoding="utf-8"?>
<sst xmlns="http://schemas.openxmlformats.org/spreadsheetml/2006/main" count="75" uniqueCount="47">
  <si>
    <t>Calcul du moment du chariot :</t>
  </si>
  <si>
    <t>Capacité nominale du chariot :</t>
  </si>
  <si>
    <t>+</t>
  </si>
  <si>
    <t>=</t>
  </si>
  <si>
    <t>Calcul du moment de l'accessoire :</t>
  </si>
  <si>
    <t>Poids de l'accessoire :</t>
  </si>
  <si>
    <t>Calcul De la capacité restante :</t>
  </si>
  <si>
    <t>ou +</t>
  </si>
  <si>
    <t xml:space="preserve">Moment restant : </t>
  </si>
  <si>
    <t>x</t>
  </si>
  <si>
    <t>Distance entre le centre de la roue avant et la face avant des fourches :</t>
  </si>
  <si>
    <r>
      <t>Epaisseur de l'accessoire</t>
    </r>
    <r>
      <rPr>
        <sz val="9"/>
        <rFont val="Arial"/>
        <family val="2"/>
      </rPr>
      <t xml:space="preserve"> </t>
    </r>
    <r>
      <rPr>
        <sz val="6"/>
        <rFont val="Arial"/>
        <family val="2"/>
      </rPr>
      <t>(à mesurer ou relever sur sa plaque)</t>
    </r>
  </si>
  <si>
    <r>
      <t xml:space="preserve">Distance du </t>
    </r>
    <r>
      <rPr>
        <b/>
        <sz val="9"/>
        <rFont val="Arial"/>
        <family val="2"/>
      </rPr>
      <t>C</t>
    </r>
    <r>
      <rPr>
        <sz val="9"/>
        <rFont val="Arial"/>
      </rPr>
      <t xml:space="preserve">entre </t>
    </r>
    <r>
      <rPr>
        <b/>
        <sz val="9"/>
        <rFont val="Arial"/>
        <family val="2"/>
      </rPr>
      <t>d</t>
    </r>
    <r>
      <rPr>
        <sz val="9"/>
        <rFont val="Arial"/>
      </rPr>
      <t xml:space="preserve">e </t>
    </r>
    <r>
      <rPr>
        <b/>
        <sz val="9"/>
        <rFont val="Arial"/>
        <family val="2"/>
      </rPr>
      <t>G</t>
    </r>
    <r>
      <rPr>
        <sz val="9"/>
        <rFont val="Arial"/>
      </rPr>
      <t>ravité de la charge sur le chariot :</t>
    </r>
  </si>
  <si>
    <r>
      <t xml:space="preserve">Distance du </t>
    </r>
    <r>
      <rPr>
        <b/>
        <sz val="9"/>
        <rFont val="Arial"/>
        <family val="2"/>
      </rPr>
      <t>C</t>
    </r>
    <r>
      <rPr>
        <sz val="9"/>
        <rFont val="Arial"/>
      </rPr>
      <t xml:space="preserve">entre </t>
    </r>
    <r>
      <rPr>
        <b/>
        <sz val="9"/>
        <rFont val="Arial"/>
        <family val="2"/>
      </rPr>
      <t>d</t>
    </r>
    <r>
      <rPr>
        <sz val="9"/>
        <rFont val="Arial"/>
      </rPr>
      <t xml:space="preserve">e </t>
    </r>
    <r>
      <rPr>
        <b/>
        <sz val="9"/>
        <rFont val="Arial"/>
        <family val="2"/>
      </rPr>
      <t>G</t>
    </r>
    <r>
      <rPr>
        <sz val="9"/>
        <rFont val="Arial"/>
      </rPr>
      <t xml:space="preserve">ravité de l'accessoire : </t>
    </r>
    <r>
      <rPr>
        <sz val="6"/>
        <rFont val="Arial"/>
        <family val="2"/>
      </rPr>
      <t>(à relever sur sa plaque)</t>
    </r>
  </si>
  <si>
    <r>
      <t xml:space="preserve">Distance du </t>
    </r>
    <r>
      <rPr>
        <b/>
        <sz val="9"/>
        <rFont val="Arial"/>
        <family val="2"/>
      </rPr>
      <t>C</t>
    </r>
    <r>
      <rPr>
        <sz val="9"/>
        <rFont val="Arial"/>
      </rPr>
      <t xml:space="preserve">entre </t>
    </r>
    <r>
      <rPr>
        <b/>
        <sz val="9"/>
        <rFont val="Arial"/>
        <family val="2"/>
      </rPr>
      <t>d</t>
    </r>
    <r>
      <rPr>
        <sz val="9"/>
        <rFont val="Arial"/>
      </rPr>
      <t xml:space="preserve">e </t>
    </r>
    <r>
      <rPr>
        <b/>
        <sz val="9"/>
        <rFont val="Arial"/>
        <family val="2"/>
      </rPr>
      <t>G</t>
    </r>
    <r>
      <rPr>
        <sz val="9"/>
        <rFont val="Arial"/>
      </rPr>
      <t>ravité de la charge sur l'accessoire :</t>
    </r>
  </si>
  <si>
    <t>N° série chariot :</t>
  </si>
  <si>
    <t>N° série accessoire :</t>
  </si>
  <si>
    <t>(obligatoire)</t>
  </si>
  <si>
    <t>en kg</t>
  </si>
  <si>
    <t xml:space="preserve">Nouvelle plaque de capacités à apposer sur le chariot :         </t>
  </si>
  <si>
    <t xml:space="preserve">                CALCUL DES REDUCTIONS DE CAPACITES</t>
  </si>
  <si>
    <t>renseigner uniquement les cellules ''grisées''</t>
  </si>
  <si>
    <t xml:space="preserve">Réaliser l'éssai dynamique CdG à   </t>
  </si>
  <si>
    <t xml:space="preserve">Réaliser l'éssai statique CdG à   </t>
  </si>
  <si>
    <r>
      <t xml:space="preserve">Capacité </t>
    </r>
    <r>
      <rPr>
        <b/>
        <sz val="12"/>
        <rFont val="Arial Black"/>
        <family val="2"/>
      </rPr>
      <t>Q</t>
    </r>
  </si>
  <si>
    <r>
      <t xml:space="preserve">kg </t>
    </r>
    <r>
      <rPr>
        <b/>
        <sz val="8"/>
        <rFont val="Arial"/>
        <family val="2"/>
      </rPr>
      <t>(Q + 10%)</t>
    </r>
  </si>
  <si>
    <r>
      <t>kg</t>
    </r>
    <r>
      <rPr>
        <b/>
        <sz val="8"/>
        <rFont val="Arial"/>
        <family val="2"/>
      </rPr>
      <t xml:space="preserve"> (Q + 25%)</t>
    </r>
  </si>
  <si>
    <t>Les valeurs calculées sur la plaque sont arrondies à la dizaine de kg inférieure</t>
  </si>
  <si>
    <t>Feuille de calcul établie par :</t>
  </si>
  <si>
    <t xml:space="preserve">le : </t>
  </si>
  <si>
    <t>Signature :</t>
  </si>
  <si>
    <t>mm avec une charge d'essai de :</t>
  </si>
  <si>
    <t xml:space="preserve">mm            </t>
  </si>
  <si>
    <t xml:space="preserve">         </t>
  </si>
  <si>
    <r>
      <t>mm</t>
    </r>
    <r>
      <rPr>
        <b/>
        <sz val="9"/>
        <rFont val="Arial"/>
        <family val="2"/>
      </rPr>
      <t xml:space="preserve">        </t>
    </r>
  </si>
  <si>
    <t>Distance entre le centre de la roue avant et la face avant du tablier du chariot :</t>
  </si>
  <si>
    <t>Epaisseur des fournches</t>
  </si>
  <si>
    <r>
      <t>jusqu'à la hauteur :</t>
    </r>
    <r>
      <rPr>
        <sz val="7"/>
        <rFont val="Arial"/>
        <family val="2"/>
      </rPr>
      <t>(à relever sur ancienne plaque, ou sur doc technique du chariot)</t>
    </r>
  </si>
  <si>
    <t xml:space="preserve"> mm</t>
  </si>
  <si>
    <t xml:space="preserve"> kg</t>
  </si>
  <si>
    <t xml:space="preserve"> kg.mm</t>
  </si>
  <si>
    <t xml:space="preserve"> mm </t>
  </si>
  <si>
    <t xml:space="preserve"> kg </t>
  </si>
  <si>
    <t>D (mm)</t>
  </si>
  <si>
    <t xml:space="preserve">  </t>
  </si>
  <si>
    <t>D1103517</t>
  </si>
  <si>
    <t>A5BJ21618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</si>
</sst>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;\-0;;@"/>
  </numFmts>
  <fonts count="20" x14ac:knownFonts="1">
    <font>
      <sz val="10"/>
      <name val="Arial"/>
    </font>
    <font>
      <b/>
      <sz val="10"/>
      <name val="Arial"/>
      <family val="2"/>
    </font>
    <font>
      <sz val="9"/>
      <name val="Arial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sz val="16"/>
      <name val="Arial Black"/>
      <family val="2"/>
    </font>
    <font>
      <sz val="10"/>
      <name val="Arial"/>
      <family val="2"/>
    </font>
    <font>
      <b/>
      <sz val="8"/>
      <name val="Arial"/>
      <family val="2"/>
    </font>
    <font>
      <b/>
      <sz val="12"/>
      <name val="Arial Black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i/>
      <sz val="9"/>
      <color indexed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Gray">
        <fgColor indexed="12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1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64"/>
      </top>
      <bottom style="thick">
        <color indexed="10"/>
      </bottom>
      <diagonal/>
    </border>
    <border>
      <left/>
      <right style="thick">
        <color indexed="10"/>
      </right>
      <top style="thick">
        <color indexed="64"/>
      </top>
      <bottom style="thick">
        <color indexed="1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1" xfId="0" applyFont="1" applyBorder="1"/>
    <xf numFmtId="0" fontId="2" fillId="0" borderId="1" xfId="0" applyFont="1" applyBorder="1" applyAlignment="1">
      <alignment horizontal="right"/>
    </xf>
    <xf numFmtId="0" fontId="7" fillId="0" borderId="0" xfId="0" applyFont="1"/>
    <xf numFmtId="0" fontId="1" fillId="0" borderId="0" xfId="0" applyFont="1"/>
    <xf numFmtId="0" fontId="0" fillId="0" borderId="2" xfId="0" applyBorder="1"/>
    <xf numFmtId="0" fontId="1" fillId="0" borderId="2" xfId="0" applyFont="1" applyBorder="1"/>
    <xf numFmtId="0" fontId="6" fillId="0" borderId="0" xfId="0" applyFont="1" applyAlignment="1">
      <alignment horizontal="right"/>
    </xf>
    <xf numFmtId="0" fontId="0" fillId="0" borderId="2" xfId="0" applyBorder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7" fillId="2" borderId="3" xfId="0" applyFont="1" applyFill="1" applyBorder="1"/>
    <xf numFmtId="0" fontId="7" fillId="2" borderId="4" xfId="0" applyFont="1" applyFill="1" applyBorder="1"/>
    <xf numFmtId="0" fontId="9" fillId="2" borderId="4" xfId="0" applyFont="1" applyFill="1" applyBorder="1" applyAlignment="1">
      <alignment horizontal="center"/>
    </xf>
    <xf numFmtId="1" fontId="7" fillId="2" borderId="4" xfId="0" applyNumberFormat="1" applyFont="1" applyFill="1" applyBorder="1"/>
    <xf numFmtId="0" fontId="7" fillId="2" borderId="5" xfId="0" applyFont="1" applyFill="1" applyBorder="1"/>
    <xf numFmtId="0" fontId="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vertical="center"/>
    </xf>
    <xf numFmtId="0" fontId="6" fillId="0" borderId="1" xfId="0" applyFont="1" applyBorder="1"/>
    <xf numFmtId="1" fontId="15" fillId="0" borderId="0" xfId="0" applyNumberFormat="1" applyFont="1"/>
    <xf numFmtId="0" fontId="16" fillId="0" borderId="0" xfId="0" applyFont="1"/>
    <xf numFmtId="0" fontId="17" fillId="0" borderId="0" xfId="0" applyFont="1"/>
    <xf numFmtId="0" fontId="1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6" fillId="0" borderId="0" xfId="0" applyFont="1" applyAlignment="1">
      <alignment horizontal="left"/>
    </xf>
    <xf numFmtId="1" fontId="6" fillId="0" borderId="1" xfId="0" applyNumberFormat="1" applyFont="1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4" fillId="0" borderId="0" xfId="0" applyFont="1"/>
    <xf numFmtId="0" fontId="5" fillId="0" borderId="0" xfId="0" applyFont="1"/>
    <xf numFmtId="0" fontId="2" fillId="2" borderId="0" xfId="0" applyFont="1" applyFill="1"/>
    <xf numFmtId="0" fontId="0" fillId="0" borderId="0" xfId="0" applyAlignment="1">
      <alignment horizontal="left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5" fillId="0" borderId="1" xfId="0" applyFont="1" applyBorder="1"/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6" fillId="0" borderId="16" xfId="0" applyFont="1" applyBorder="1"/>
    <xf numFmtId="0" fontId="2" fillId="0" borderId="16" xfId="0" applyFont="1" applyBorder="1"/>
    <xf numFmtId="0" fontId="2" fillId="0" borderId="0" xfId="0" applyFont="1" applyAlignment="1">
      <alignment horizontal="left"/>
    </xf>
    <xf numFmtId="0" fontId="19" fillId="0" borderId="1" xfId="0" applyFont="1" applyBorder="1"/>
    <xf numFmtId="0" fontId="6" fillId="0" borderId="0" xfId="0" applyFont="1" applyAlignment="1">
      <alignment horizontal="center"/>
    </xf>
    <xf numFmtId="1" fontId="0" fillId="0" borderId="0" xfId="0" applyNumberFormat="1"/>
    <xf numFmtId="165" fontId="1" fillId="0" borderId="0" xfId="0" applyNumberFormat="1" applyFont="1"/>
    <xf numFmtId="0" fontId="1" fillId="3" borderId="9" xfId="0" applyFont="1" applyFill="1" applyBorder="1" applyAlignment="1" applyProtection="1">
      <alignment horizontal="center"/>
      <protection locked="0"/>
    </xf>
    <xf numFmtId="1" fontId="1" fillId="0" borderId="0" xfId="0" applyNumberFormat="1" applyFont="1" applyAlignment="1">
      <alignment horizontal="center"/>
    </xf>
    <xf numFmtId="164" fontId="1" fillId="0" borderId="8" xfId="0" applyNumberFormat="1" applyFont="1" applyBorder="1" applyAlignment="1">
      <alignment horizontal="left"/>
    </xf>
    <xf numFmtId="164" fontId="1" fillId="0" borderId="17" xfId="0" applyNumberFormat="1" applyFont="1" applyBorder="1" applyAlignment="1">
      <alignment horizontal="left"/>
    </xf>
    <xf numFmtId="1" fontId="1" fillId="3" borderId="18" xfId="0" applyNumberFormat="1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1" fillId="3" borderId="19" xfId="0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1" fillId="3" borderId="21" xfId="0" applyFont="1" applyFill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47</xdr:row>
      <xdr:rowOff>38100</xdr:rowOff>
    </xdr:from>
    <xdr:to>
      <xdr:col>2</xdr:col>
      <xdr:colOff>209550</xdr:colOff>
      <xdr:row>61</xdr:row>
      <xdr:rowOff>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rrowheads="1"/>
        </xdr:cNvSpPr>
      </xdr:nvSpPr>
      <xdr:spPr bwMode="auto">
        <a:xfrm>
          <a:off x="676275" y="6705600"/>
          <a:ext cx="885825" cy="2143125"/>
        </a:xfrm>
        <a:prstGeom prst="upArrow">
          <a:avLst>
            <a:gd name="adj1" fmla="val 50000"/>
            <a:gd name="adj2" fmla="val 60484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>
            <a:alpha val="50000"/>
          </a:srgbClr>
        </a:solidFill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762000</xdr:colOff>
      <xdr:row>60</xdr:row>
      <xdr:rowOff>0</xdr:rowOff>
    </xdr:from>
    <xdr:to>
      <xdr:col>9</xdr:col>
      <xdr:colOff>419100</xdr:colOff>
      <xdr:row>61</xdr:row>
      <xdr:rowOff>0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rrowheads="1"/>
        </xdr:cNvSpPr>
      </xdr:nvSpPr>
      <xdr:spPr bwMode="auto">
        <a:xfrm>
          <a:off x="1343025" y="8696325"/>
          <a:ext cx="4591050" cy="152400"/>
        </a:xfrm>
        <a:prstGeom prst="homePlate">
          <a:avLst>
            <a:gd name="adj" fmla="val 753125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>
            <a:alpha val="50000"/>
          </a:srgbClr>
        </a:solidFill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228600</xdr:colOff>
      <xdr:row>52</xdr:row>
      <xdr:rowOff>0</xdr:rowOff>
    </xdr:from>
    <xdr:to>
      <xdr:col>9</xdr:col>
      <xdr:colOff>0</xdr:colOff>
      <xdr:row>59</xdr:row>
      <xdr:rowOff>142875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/>
        </xdr:cNvSpPr>
      </xdr:nvSpPr>
      <xdr:spPr bwMode="auto">
        <a:xfrm>
          <a:off x="5114925" y="7477125"/>
          <a:ext cx="400050" cy="1209675"/>
        </a:xfrm>
        <a:prstGeom prst="rightBrace">
          <a:avLst>
            <a:gd name="adj1" fmla="val 25198"/>
            <a:gd name="adj2" fmla="val 50000"/>
          </a:avLst>
        </a:prstGeom>
        <a:noFill/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361950</xdr:colOff>
      <xdr:row>52</xdr:row>
      <xdr:rowOff>0</xdr:rowOff>
    </xdr:from>
    <xdr:to>
      <xdr:col>3</xdr:col>
      <xdr:colOff>361950</xdr:colOff>
      <xdr:row>60</xdr:row>
      <xdr:rowOff>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ShapeType="1"/>
        </xdr:cNvSpPr>
      </xdr:nvSpPr>
      <xdr:spPr bwMode="auto">
        <a:xfrm>
          <a:off x="2486025" y="7477125"/>
          <a:ext cx="0" cy="121920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57150</xdr:colOff>
      <xdr:row>51</xdr:row>
      <xdr:rowOff>142875</xdr:rowOff>
    </xdr:from>
    <xdr:to>
      <xdr:col>5</xdr:col>
      <xdr:colOff>57150</xdr:colOff>
      <xdr:row>60</xdr:row>
      <xdr:rowOff>9525</xdr:rowOff>
    </xdr:to>
    <xdr:sp macro="" textlink="">
      <xdr:nvSpPr>
        <xdr:cNvPr id="2053" name="Line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ShapeType="1"/>
        </xdr:cNvSpPr>
      </xdr:nvSpPr>
      <xdr:spPr bwMode="auto">
        <a:xfrm>
          <a:off x="3629025" y="7467600"/>
          <a:ext cx="0" cy="123825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361950</xdr:colOff>
      <xdr:row>61</xdr:row>
      <xdr:rowOff>9525</xdr:rowOff>
    </xdr:from>
    <xdr:to>
      <xdr:col>3</xdr:col>
      <xdr:colOff>361950</xdr:colOff>
      <xdr:row>62</xdr:row>
      <xdr:rowOff>95250</xdr:rowOff>
    </xdr:to>
    <xdr:sp macro="" textlink="">
      <xdr:nvSpPr>
        <xdr:cNvPr id="2054" name="Line 6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ShapeType="1"/>
        </xdr:cNvSpPr>
      </xdr:nvSpPr>
      <xdr:spPr bwMode="auto">
        <a:xfrm flipH="1">
          <a:off x="2486025" y="8858250"/>
          <a:ext cx="0" cy="17145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57150</xdr:colOff>
      <xdr:row>61</xdr:row>
      <xdr:rowOff>0</xdr:rowOff>
    </xdr:from>
    <xdr:to>
      <xdr:col>5</xdr:col>
      <xdr:colOff>57150</xdr:colOff>
      <xdr:row>62</xdr:row>
      <xdr:rowOff>95250</xdr:rowOff>
    </xdr:to>
    <xdr:sp macro="" textlink="">
      <xdr:nvSpPr>
        <xdr:cNvPr id="2055" name="Line 7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ShapeType="1"/>
        </xdr:cNvSpPr>
      </xdr:nvSpPr>
      <xdr:spPr bwMode="auto">
        <a:xfrm flipH="1">
          <a:off x="3629025" y="8848725"/>
          <a:ext cx="0" cy="180975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0</xdr:row>
          <xdr:rowOff>0</xdr:rowOff>
        </xdr:from>
        <xdr:to>
          <xdr:col>9</xdr:col>
          <xdr:colOff>485775</xdr:colOff>
          <xdr:row>2</xdr:row>
          <xdr:rowOff>19050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xdr:twoCellAnchor>
    <xdr:from>
      <xdr:col>7</xdr:col>
      <xdr:colOff>0</xdr:colOff>
      <xdr:row>47</xdr:row>
      <xdr:rowOff>123825</xdr:rowOff>
    </xdr:from>
    <xdr:to>
      <xdr:col>7</xdr:col>
      <xdr:colOff>0</xdr:colOff>
      <xdr:row>48</xdr:row>
      <xdr:rowOff>19050</xdr:rowOff>
    </xdr:to>
    <xdr:sp macro="" textlink="">
      <xdr:nvSpPr>
        <xdr:cNvPr id="2057" name="Line 9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ShapeType="1"/>
        </xdr:cNvSpPr>
      </xdr:nvSpPr>
      <xdr:spPr bwMode="auto">
        <a:xfrm flipV="1">
          <a:off x="4305300" y="6791325"/>
          <a:ext cx="0" cy="17145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47</xdr:row>
      <xdr:rowOff>114300</xdr:rowOff>
    </xdr:from>
    <xdr:to>
      <xdr:col>9</xdr:col>
      <xdr:colOff>0</xdr:colOff>
      <xdr:row>49</xdr:row>
      <xdr:rowOff>0</xdr:rowOff>
    </xdr:to>
    <xdr:sp macro="" textlink="">
      <xdr:nvSpPr>
        <xdr:cNvPr id="2058" name="Line 10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ShapeType="1"/>
        </xdr:cNvSpPr>
      </xdr:nvSpPr>
      <xdr:spPr bwMode="auto">
        <a:xfrm flipV="1">
          <a:off x="5514975" y="6781800"/>
          <a:ext cx="0" cy="180975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447675</xdr:colOff>
      <xdr:row>54</xdr:row>
      <xdr:rowOff>9525</xdr:rowOff>
    </xdr:from>
    <xdr:to>
      <xdr:col>1</xdr:col>
      <xdr:colOff>304800</xdr:colOff>
      <xdr:row>54</xdr:row>
      <xdr:rowOff>9525</xdr:rowOff>
    </xdr:to>
    <xdr:sp macro="" textlink="">
      <xdr:nvSpPr>
        <xdr:cNvPr id="2059" name="Line 1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ShapeType="1"/>
        </xdr:cNvSpPr>
      </xdr:nvSpPr>
      <xdr:spPr bwMode="auto">
        <a:xfrm>
          <a:off x="447675" y="7791450"/>
          <a:ext cx="4381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447675</xdr:colOff>
      <xdr:row>57</xdr:row>
      <xdr:rowOff>9525</xdr:rowOff>
    </xdr:from>
    <xdr:to>
      <xdr:col>1</xdr:col>
      <xdr:colOff>304800</xdr:colOff>
      <xdr:row>57</xdr:row>
      <xdr:rowOff>9525</xdr:rowOff>
    </xdr:to>
    <xdr:sp macro="" textlink="">
      <xdr:nvSpPr>
        <xdr:cNvPr id="2060" name="Line 12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ShapeType="1"/>
        </xdr:cNvSpPr>
      </xdr:nvSpPr>
      <xdr:spPr bwMode="auto">
        <a:xfrm>
          <a:off x="447675" y="8248650"/>
          <a:ext cx="4381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447675</xdr:colOff>
      <xdr:row>60</xdr:row>
      <xdr:rowOff>9525</xdr:rowOff>
    </xdr:from>
    <xdr:to>
      <xdr:col>1</xdr:col>
      <xdr:colOff>304800</xdr:colOff>
      <xdr:row>60</xdr:row>
      <xdr:rowOff>9525</xdr:rowOff>
    </xdr:to>
    <xdr:sp macro="" textlink="">
      <xdr:nvSpPr>
        <xdr:cNvPr id="2061" name="Line 13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ShapeType="1"/>
        </xdr:cNvSpPr>
      </xdr:nvSpPr>
      <xdr:spPr bwMode="auto">
        <a:xfrm>
          <a:off x="447675" y="8705850"/>
          <a:ext cx="4381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219075</xdr:colOff>
      <xdr:row>25</xdr:row>
      <xdr:rowOff>9525</xdr:rowOff>
    </xdr:from>
    <xdr:to>
      <xdr:col>7</xdr:col>
      <xdr:colOff>476250</xdr:colOff>
      <xdr:row>25</xdr:row>
      <xdr:rowOff>152400</xdr:rowOff>
    </xdr:to>
    <xdr:sp macro="" textlink="">
      <xdr:nvSpPr>
        <xdr:cNvPr id="2062" name="AutoShape 14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/>
        </xdr:cNvSpPr>
      </xdr:nvSpPr>
      <xdr:spPr bwMode="auto">
        <a:xfrm>
          <a:off x="4524375" y="3609975"/>
          <a:ext cx="257175" cy="142875"/>
        </a:xfrm>
        <a:prstGeom prst="rightBrace">
          <a:avLst>
            <a:gd name="adj1" fmla="val 8333"/>
            <a:gd name="adj2" fmla="val 50000"/>
          </a:avLst>
        </a:prstGeom>
        <a:noFill/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46</xdr:row>
      <xdr:rowOff>85725</xdr:rowOff>
    </xdr:from>
    <xdr:to>
      <xdr:col>9</xdr:col>
      <xdr:colOff>895350</xdr:colOff>
      <xdr:row>64</xdr:row>
      <xdr:rowOff>0</xdr:rowOff>
    </xdr:to>
    <xdr:sp macro="" textlink="">
      <xdr:nvSpPr>
        <xdr:cNvPr id="2063" name="Rectangle 15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rrowheads="1"/>
        </xdr:cNvSpPr>
      </xdr:nvSpPr>
      <xdr:spPr bwMode="auto">
        <a:xfrm>
          <a:off x="9525" y="6667500"/>
          <a:ext cx="6400800" cy="2581275"/>
        </a:xfrm>
        <a:prstGeom prst="rect">
          <a:avLst/>
        </a:prstGeom>
        <a:noFill/>
        <a:ln w="635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 editAs="oneCell">
    <xdr:from>
      <xdr:col>8</xdr:col>
      <xdr:colOff>9525</xdr:colOff>
      <xdr:row>23</xdr:row>
      <xdr:rowOff>0</xdr:rowOff>
    </xdr:from>
    <xdr:to>
      <xdr:col>9</xdr:col>
      <xdr:colOff>895350</xdr:colOff>
      <xdr:row>27</xdr:row>
      <xdr:rowOff>57150</xdr:rowOff>
    </xdr:to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4895850" y="3343275"/>
          <a:ext cx="1514475" cy="657225"/>
        </a:xfrm>
        <a:prstGeom prst="rect">
          <a:avLst/>
        </a:prstGeom>
        <a:noFill/>
        <a:ln w="349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18000" tIns="10800" rIns="18000" bIns="10800" anchor="t" upright="1"/>
        <a:lstStyle/>
        <a:p>
          <a:pPr algn="ctr" rtl="0">
            <a:lnSpc>
              <a:spcPts val="1000"/>
            </a:lnSpc>
            <a:defRPr sz="1000"/>
          </a:pPr>
          <a:r>
            <a:rPr lang="fr-FR" sz="980" b="0" i="0" u="none" strike="noStrike" baseline="0">
              <a:solidFill>
                <a:srgbClr val="000000"/>
              </a:solidFill>
              <a:latin typeface="Arial"/>
              <a:cs typeface="Arial"/>
            </a:rPr>
            <a:t>Pour calculer les réductions de capacité d'un chariot sans accessoire, renseigner 0  (zéro)</a:t>
          </a:r>
        </a:p>
      </xdr:txBody>
    </xdr:sp>
    <xdr:clientData/>
  </xdr:twoCellAnchor>
  <xdr:twoCellAnchor>
    <xdr:from>
      <xdr:col>7</xdr:col>
      <xdr:colOff>285750</xdr:colOff>
      <xdr:row>35</xdr:row>
      <xdr:rowOff>9525</xdr:rowOff>
    </xdr:from>
    <xdr:to>
      <xdr:col>7</xdr:col>
      <xdr:colOff>409575</xdr:colOff>
      <xdr:row>35</xdr:row>
      <xdr:rowOff>152400</xdr:rowOff>
    </xdr:to>
    <xdr:sp macro="" textlink="">
      <xdr:nvSpPr>
        <xdr:cNvPr id="2065" name="AutoShape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/>
        </xdr:cNvSpPr>
      </xdr:nvSpPr>
      <xdr:spPr bwMode="auto">
        <a:xfrm>
          <a:off x="4591050" y="4886325"/>
          <a:ext cx="123825" cy="142875"/>
        </a:xfrm>
        <a:prstGeom prst="rightBrace">
          <a:avLst>
            <a:gd name="adj1" fmla="val 9615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oneCell">
    <xdr:from>
      <xdr:col>7</xdr:col>
      <xdr:colOff>495300</xdr:colOff>
      <xdr:row>33</xdr:row>
      <xdr:rowOff>123825</xdr:rowOff>
    </xdr:from>
    <xdr:to>
      <xdr:col>9</xdr:col>
      <xdr:colOff>638175</xdr:colOff>
      <xdr:row>36</xdr:row>
      <xdr:rowOff>57150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800600" y="4772025"/>
          <a:ext cx="1352550" cy="342900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épaisseur de la fourche</a:t>
          </a:r>
        </a:p>
        <a:p>
          <a:pPr algn="ctr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si pas d'accessoire</a:t>
          </a:r>
        </a:p>
        <a:p>
          <a:pPr algn="ctr" rtl="0">
            <a:lnSpc>
              <a:spcPts val="9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333375</xdr:colOff>
      <xdr:row>49</xdr:row>
      <xdr:rowOff>104775</xdr:rowOff>
    </xdr:from>
    <xdr:to>
      <xdr:col>1</xdr:col>
      <xdr:colOff>685800</xdr:colOff>
      <xdr:row>59</xdr:row>
      <xdr:rowOff>133350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914400" y="7067550"/>
          <a:ext cx="352425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" wrap="square" lIns="27432" tIns="0" rIns="0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Hauteur élévation</a:t>
          </a:r>
        </a:p>
      </xdr:txBody>
    </xdr:sp>
    <xdr:clientData/>
  </xdr:twoCellAnchor>
  <xdr:twoCellAnchor>
    <xdr:from>
      <xdr:col>1</xdr:col>
      <xdr:colOff>342900</xdr:colOff>
      <xdr:row>60</xdr:row>
      <xdr:rowOff>0</xdr:rowOff>
    </xdr:from>
    <xdr:to>
      <xdr:col>2</xdr:col>
      <xdr:colOff>19050</xdr:colOff>
      <xdr:row>61</xdr:row>
      <xdr:rowOff>57150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923925" y="8696325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82800" anchor="b" upright="1"/>
        <a:lstStyle/>
        <a:p>
          <a:pPr algn="l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(en mm)</a:t>
          </a:r>
        </a:p>
      </xdr:txBody>
    </xdr:sp>
    <xdr:clientData/>
  </xdr:twoCellAnchor>
  <xdr:twoCellAnchor>
    <xdr:from>
      <xdr:col>2</xdr:col>
      <xdr:colOff>85725</xdr:colOff>
      <xdr:row>59</xdr:row>
      <xdr:rowOff>142875</xdr:rowOff>
    </xdr:from>
    <xdr:to>
      <xdr:col>7</xdr:col>
      <xdr:colOff>523875</xdr:colOff>
      <xdr:row>61</xdr:row>
      <xdr:rowOff>19050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1438275" y="8686800"/>
          <a:ext cx="3390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Distance du Centre De Gravité de la charge  </a:t>
          </a: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(en mm)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7885D-E884-48E7-8745-85D21E4E2FAA}">
  <sheetPr>
    <pageSetUpPr fitToPage="1"/>
  </sheetPr>
  <dimension ref="A1:M78"/>
  <sheetViews>
    <sheetView tabSelected="1" topLeftCell="A31" zoomScaleNormal="80" workbookViewId="0">
      <selection activeCell="M23" sqref="M23"/>
    </sheetView>
  </sheetViews>
  <sheetFormatPr baseColWidth="10" defaultColWidth="11.5703125" defaultRowHeight="12.75" x14ac:dyDescent="0.2"/>
  <cols>
    <col min="1" max="1" width="8.7109375" style="1" customWidth="1"/>
    <col min="2" max="4" width="11.5703125" style="1" customWidth="1"/>
    <col min="5" max="5" width="10.140625" style="1" customWidth="1"/>
    <col min="6" max="6" width="1.5703125" style="1" customWidth="1"/>
    <col min="7" max="7" width="9.42578125" style="1" customWidth="1"/>
    <col min="8" max="8" width="8.7109375" style="1" customWidth="1"/>
    <col min="9" max="9" width="9.42578125" style="1" customWidth="1"/>
    <col min="10" max="10" width="13.5703125" style="1" customWidth="1"/>
    <col min="11" max="16384" width="11.5703125" style="1"/>
  </cols>
  <sheetData>
    <row r="1" spans="1:10" x14ac:dyDescent="0.2">
      <c r="A1"/>
      <c r="B1"/>
      <c r="C1"/>
      <c r="D1"/>
      <c r="E1"/>
      <c r="F1"/>
      <c r="G1"/>
      <c r="H1"/>
      <c r="I1"/>
      <c r="J1"/>
    </row>
    <row r="2" spans="1:10" x14ac:dyDescent="0.2">
      <c r="A2"/>
      <c r="B2"/>
      <c r="C2"/>
      <c r="D2"/>
      <c r="E2"/>
      <c r="F2"/>
      <c r="G2"/>
      <c r="H2"/>
      <c r="I2"/>
      <c r="J2"/>
    </row>
    <row r="3" spans="1:10" ht="4.9000000000000004" customHeight="1" x14ac:dyDescent="0.2">
      <c r="A3"/>
      <c r="B3"/>
      <c r="C3"/>
      <c r="D3"/>
      <c r="E3"/>
      <c r="F3"/>
      <c r="G3"/>
      <c r="H3"/>
      <c r="I3"/>
      <c r="J3"/>
    </row>
    <row r="4" spans="1:10" ht="25.5" thickBot="1" x14ac:dyDescent="0.55000000000000004">
      <c r="A4"/>
      <c r="B4"/>
      <c r="C4"/>
      <c r="D4" s="47" t="s">
        <v>20</v>
      </c>
      <c r="E4"/>
      <c r="F4"/>
      <c r="G4"/>
      <c r="H4"/>
      <c r="I4"/>
      <c r="J4"/>
    </row>
    <row r="5" spans="1:10" ht="14.25" thickTop="1" thickBot="1" x14ac:dyDescent="0.25">
      <c r="A5"/>
      <c r="B5"/>
      <c r="C5" s="48"/>
      <c r="D5" s="48"/>
      <c r="E5" s="48" t="s">
        <v>21</v>
      </c>
      <c r="F5" s="48"/>
      <c r="G5" s="48"/>
      <c r="H5" s="48"/>
      <c r="I5"/>
      <c r="J5"/>
    </row>
    <row r="6" spans="1:10" ht="13.5" thickTop="1" x14ac:dyDescent="0.2">
      <c r="A6" s="2"/>
      <c r="B6" s="3" t="s">
        <v>0</v>
      </c>
      <c r="C6" s="2"/>
      <c r="D6" s="2"/>
      <c r="E6" s="2"/>
      <c r="F6" s="2"/>
      <c r="G6" s="2"/>
      <c r="H6" s="2"/>
      <c r="I6"/>
      <c r="J6"/>
    </row>
    <row r="7" spans="1:10" ht="7.15" customHeight="1" thickBot="1" x14ac:dyDescent="0.25">
      <c r="A7" s="2"/>
      <c r="B7" s="2"/>
      <c r="C7" s="2"/>
      <c r="D7" s="2"/>
      <c r="E7" s="2"/>
      <c r="F7" s="2"/>
      <c r="G7" s="2"/>
      <c r="H7" s="2"/>
      <c r="I7"/>
      <c r="J7"/>
    </row>
    <row r="8" spans="1:10" ht="13.9" customHeight="1" thickTop="1" thickBot="1" x14ac:dyDescent="0.25">
      <c r="A8" s="4" t="s">
        <v>12</v>
      </c>
      <c r="B8" s="4"/>
      <c r="C8" s="4"/>
      <c r="D8" s="4"/>
      <c r="E8" s="4"/>
      <c r="F8" s="2"/>
      <c r="G8" s="68">
        <v>500</v>
      </c>
      <c r="H8" s="63" t="s">
        <v>38</v>
      </c>
      <c r="I8"/>
      <c r="J8"/>
    </row>
    <row r="9" spans="1:10" ht="6" customHeight="1" thickTop="1" thickBot="1" x14ac:dyDescent="0.25">
      <c r="A9" s="5"/>
      <c r="B9" s="2"/>
      <c r="C9" s="2"/>
      <c r="D9" s="2"/>
      <c r="E9" s="2"/>
      <c r="F9" s="6"/>
      <c r="G9" s="12"/>
      <c r="H9" s="2"/>
      <c r="I9"/>
      <c r="J9"/>
    </row>
    <row r="10" spans="1:10" ht="13.9" customHeight="1" thickTop="1" thickBot="1" x14ac:dyDescent="0.25">
      <c r="A10" s="58" t="s">
        <v>10</v>
      </c>
      <c r="B10" s="4"/>
      <c r="C10" s="4"/>
      <c r="D10" s="4"/>
      <c r="E10" s="4"/>
      <c r="F10" s="6" t="s">
        <v>2</v>
      </c>
      <c r="G10" s="68">
        <v>700</v>
      </c>
      <c r="H10" s="2" t="s">
        <v>38</v>
      </c>
      <c r="I10"/>
      <c r="J10"/>
    </row>
    <row r="11" spans="1:10" ht="13.9" customHeight="1" thickTop="1" x14ac:dyDescent="0.2">
      <c r="A11" s="2"/>
      <c r="B11" s="2"/>
      <c r="C11" s="2"/>
      <c r="D11" s="2"/>
      <c r="E11" s="2"/>
      <c r="F11" s="6" t="s">
        <v>3</v>
      </c>
      <c r="G11" s="36">
        <f>G8+G10</f>
        <v>1200</v>
      </c>
      <c r="H11" s="2" t="s">
        <v>38</v>
      </c>
      <c r="I11"/>
      <c r="J11"/>
    </row>
    <row r="12" spans="1:10" ht="5.45" customHeight="1" thickBot="1" x14ac:dyDescent="0.25">
      <c r="A12" s="2"/>
      <c r="B12" s="2"/>
      <c r="C12" s="2"/>
      <c r="D12" s="2"/>
      <c r="E12" s="2"/>
      <c r="F12" s="7"/>
      <c r="G12" s="2"/>
      <c r="H12" s="2"/>
      <c r="I12"/>
      <c r="J12"/>
    </row>
    <row r="13" spans="1:10" ht="13.9" customHeight="1" thickTop="1" thickBot="1" x14ac:dyDescent="0.25">
      <c r="A13" s="4" t="s">
        <v>1</v>
      </c>
      <c r="B13" s="4"/>
      <c r="C13" s="4"/>
      <c r="D13" s="4"/>
      <c r="E13" s="4"/>
      <c r="F13" s="59" t="s">
        <v>9</v>
      </c>
      <c r="G13" s="68">
        <v>2320</v>
      </c>
      <c r="H13" s="68">
        <v>2090</v>
      </c>
      <c r="I13" s="68"/>
      <c r="J13" s="2" t="s">
        <v>39</v>
      </c>
    </row>
    <row r="14" spans="1:10" ht="13.9" customHeight="1" thickTop="1" thickBot="1" x14ac:dyDescent="0.25">
      <c r="A14" s="61" t="s">
        <v>37</v>
      </c>
      <c r="B14" s="62"/>
      <c r="C14" s="62"/>
      <c r="D14" s="62"/>
      <c r="E14" s="62"/>
      <c r="F14" s="6"/>
      <c r="G14" s="68">
        <v>3300</v>
      </c>
      <c r="H14" s="68">
        <v>4700</v>
      </c>
      <c r="I14" s="68"/>
      <c r="J14" s="2" t="s">
        <v>38</v>
      </c>
    </row>
    <row r="15" spans="1:10" ht="13.9" customHeight="1" thickTop="1" x14ac:dyDescent="0.2">
      <c r="A15" s="2"/>
      <c r="B15" s="2"/>
      <c r="C15" s="2"/>
      <c r="D15" s="2"/>
      <c r="E15" s="2"/>
      <c r="F15" s="6" t="s">
        <v>3</v>
      </c>
      <c r="G15" s="36">
        <f>G13*G11</f>
        <v>2784000</v>
      </c>
      <c r="H15" s="43">
        <f>G11*H13</f>
        <v>2508000</v>
      </c>
      <c r="I15" s="36">
        <f>G11*I13</f>
        <v>0</v>
      </c>
      <c r="J15" s="2" t="s">
        <v>40</v>
      </c>
    </row>
    <row r="16" spans="1:10" ht="7.15" customHeight="1" x14ac:dyDescent="0.2">
      <c r="A16" s="2"/>
      <c r="B16" s="2"/>
      <c r="C16" s="2"/>
      <c r="D16" s="2"/>
      <c r="E16" s="2"/>
      <c r="F16" s="2"/>
      <c r="G16" s="2"/>
      <c r="H16" s="2"/>
      <c r="I16"/>
      <c r="J16"/>
    </row>
    <row r="17" spans="1:10" ht="13.9" customHeight="1" x14ac:dyDescent="0.2">
      <c r="A17" s="2"/>
      <c r="B17" s="3" t="s">
        <v>4</v>
      </c>
      <c r="C17" s="2"/>
      <c r="D17" s="2"/>
      <c r="E17" s="2"/>
      <c r="F17" s="2"/>
      <c r="G17" s="2"/>
      <c r="H17" s="2"/>
      <c r="I17"/>
      <c r="J17"/>
    </row>
    <row r="18" spans="1:10" ht="7.15" customHeight="1" thickBot="1" x14ac:dyDescent="0.25">
      <c r="A18" s="2"/>
      <c r="B18" s="2"/>
      <c r="C18" s="2"/>
      <c r="D18" s="2"/>
      <c r="E18" s="2"/>
      <c r="F18" s="2"/>
      <c r="G18" s="2"/>
      <c r="H18" s="2"/>
      <c r="I18"/>
      <c r="J18"/>
    </row>
    <row r="19" spans="1:10" ht="13.9" customHeight="1" thickTop="1" thickBot="1" x14ac:dyDescent="0.25">
      <c r="A19" s="4" t="s">
        <v>36</v>
      </c>
      <c r="B19" s="4"/>
      <c r="C19" s="4"/>
      <c r="D19" s="4"/>
      <c r="E19" s="4"/>
      <c r="F19" s="2"/>
      <c r="G19" s="68">
        <v>40</v>
      </c>
      <c r="H19" s="50" t="s">
        <v>41</v>
      </c>
      <c r="I19"/>
      <c r="J19"/>
    </row>
    <row r="20" spans="1:10" ht="7.15" customHeight="1" thickTop="1" x14ac:dyDescent="0.2">
      <c r="A20" s="2"/>
      <c r="B20" s="2"/>
      <c r="C20" s="2"/>
      <c r="D20" s="2"/>
      <c r="E20" s="2"/>
      <c r="F20" s="2"/>
      <c r="G20" s="12"/>
      <c r="H20" s="50"/>
      <c r="I20"/>
      <c r="J20"/>
    </row>
    <row r="21" spans="1:10" ht="13.9" customHeight="1" x14ac:dyDescent="0.2">
      <c r="A21" s="64" t="s">
        <v>35</v>
      </c>
      <c r="B21" s="4"/>
      <c r="C21" s="4"/>
      <c r="D21" s="4"/>
      <c r="E21" s="4"/>
      <c r="F21" s="2"/>
      <c r="G21" s="67">
        <f>IF(G10&lt;G19,,G10-G19)</f>
        <v>660</v>
      </c>
      <c r="H21" s="50" t="s">
        <v>38</v>
      </c>
      <c r="I21"/>
      <c r="J21"/>
    </row>
    <row r="22" spans="1:10" ht="7.15" customHeight="1" thickBot="1" x14ac:dyDescent="0.25">
      <c r="A22" s="2"/>
      <c r="B22" s="2"/>
      <c r="C22" s="2"/>
      <c r="D22" s="2"/>
      <c r="E22" s="2"/>
      <c r="F22" s="2"/>
      <c r="G22" s="2"/>
      <c r="H22" s="50"/>
      <c r="I22"/>
      <c r="J22"/>
    </row>
    <row r="23" spans="1:10" ht="13.9" customHeight="1" thickTop="1" thickBot="1" x14ac:dyDescent="0.25">
      <c r="A23" s="4" t="s">
        <v>13</v>
      </c>
      <c r="B23" s="4"/>
      <c r="C23" s="4"/>
      <c r="D23" s="4"/>
      <c r="E23" s="4"/>
      <c r="F23" s="60" t="s">
        <v>2</v>
      </c>
      <c r="G23" s="68">
        <v>310</v>
      </c>
      <c r="H23" s="50" t="s">
        <v>41</v>
      </c>
      <c r="I23" s="49"/>
      <c r="J23"/>
    </row>
    <row r="24" spans="1:10" ht="13.9" customHeight="1" thickTop="1" x14ac:dyDescent="0.2">
      <c r="A24" s="2"/>
      <c r="B24" s="2"/>
      <c r="C24" s="2"/>
      <c r="D24" s="2"/>
      <c r="E24" s="2"/>
      <c r="F24" s="6" t="s">
        <v>3</v>
      </c>
      <c r="G24" s="36">
        <f>G21+G23</f>
        <v>970</v>
      </c>
      <c r="H24" s="50" t="s">
        <v>41</v>
      </c>
      <c r="I24" s="49"/>
      <c r="J24"/>
    </row>
    <row r="25" spans="1:10" ht="7.15" customHeight="1" thickBot="1" x14ac:dyDescent="0.25">
      <c r="A25" s="2"/>
      <c r="B25" s="2"/>
      <c r="C25" s="2"/>
      <c r="D25" s="2"/>
      <c r="E25" s="2"/>
      <c r="F25" s="7"/>
      <c r="G25" s="2"/>
      <c r="H25" s="50"/>
      <c r="I25"/>
      <c r="J25"/>
    </row>
    <row r="26" spans="1:10" ht="13.9" customHeight="1" thickTop="1" thickBot="1" x14ac:dyDescent="0.25">
      <c r="A26" s="4" t="s">
        <v>5</v>
      </c>
      <c r="B26" s="4"/>
      <c r="C26" s="4"/>
      <c r="D26" s="4"/>
      <c r="E26" s="4"/>
      <c r="F26" s="60" t="s">
        <v>9</v>
      </c>
      <c r="G26" s="68">
        <v>554</v>
      </c>
      <c r="H26" s="50" t="s">
        <v>42</v>
      </c>
      <c r="I26" s="49"/>
      <c r="J26"/>
    </row>
    <row r="27" spans="1:10" ht="13.9" customHeight="1" thickTop="1" x14ac:dyDescent="0.2">
      <c r="A27" s="2"/>
      <c r="B27" s="2"/>
      <c r="C27" s="2"/>
      <c r="D27" s="2"/>
      <c r="E27" s="2"/>
      <c r="F27" s="6" t="s">
        <v>3</v>
      </c>
      <c r="G27" s="36">
        <f>G24*G26</f>
        <v>537380</v>
      </c>
      <c r="H27" s="2" t="s">
        <v>40</v>
      </c>
      <c r="I27"/>
      <c r="J27"/>
    </row>
    <row r="28" spans="1:10" ht="6.6" customHeight="1" x14ac:dyDescent="0.2">
      <c r="A28" s="2"/>
      <c r="B28" s="2"/>
      <c r="C28" s="2"/>
      <c r="D28" s="2"/>
      <c r="E28" s="2"/>
      <c r="F28" s="6"/>
      <c r="G28" s="8"/>
      <c r="H28" s="2"/>
      <c r="I28"/>
      <c r="J28"/>
    </row>
    <row r="29" spans="1:10" ht="6.6" customHeight="1" x14ac:dyDescent="0.2">
      <c r="A29" s="2"/>
      <c r="B29" s="2"/>
      <c r="C29" s="2"/>
      <c r="D29" s="2"/>
      <c r="E29" s="2"/>
      <c r="F29" s="6"/>
      <c r="G29" s="8"/>
      <c r="H29" s="2"/>
      <c r="I29"/>
      <c r="J29"/>
    </row>
    <row r="30" spans="1:10" ht="13.9" customHeight="1" x14ac:dyDescent="0.2">
      <c r="A30" s="9" t="s">
        <v>8</v>
      </c>
      <c r="B30" s="4"/>
      <c r="C30" s="4"/>
      <c r="D30" s="4"/>
      <c r="E30" s="4"/>
      <c r="F30" s="10"/>
      <c r="G30" s="36">
        <f>G15-G27</f>
        <v>2246620</v>
      </c>
      <c r="H30" s="36">
        <f>H15-G27</f>
        <v>1970620</v>
      </c>
      <c r="I30" s="36">
        <f>I15-G27</f>
        <v>-537380</v>
      </c>
      <c r="J30" s="50" t="s">
        <v>40</v>
      </c>
    </row>
    <row r="31" spans="1:10" ht="9" customHeight="1" x14ac:dyDescent="0.2">
      <c r="A31" s="11"/>
      <c r="B31" s="2"/>
      <c r="C31" s="2"/>
      <c r="D31" s="2"/>
      <c r="E31" s="2"/>
      <c r="F31" s="6"/>
      <c r="G31" s="8"/>
      <c r="H31" s="2"/>
      <c r="I31"/>
      <c r="J31"/>
    </row>
    <row r="32" spans="1:10" x14ac:dyDescent="0.2">
      <c r="A32" s="2"/>
      <c r="B32" s="3" t="s">
        <v>6</v>
      </c>
      <c r="C32" s="2"/>
      <c r="D32" s="2"/>
      <c r="E32" s="2"/>
      <c r="F32" s="2"/>
      <c r="G32" s="2"/>
      <c r="H32" s="2"/>
      <c r="I32"/>
      <c r="J32"/>
    </row>
    <row r="33" spans="1:13" ht="8.4499999999999993" customHeight="1" x14ac:dyDescent="0.2">
      <c r="A33" s="2"/>
      <c r="B33" s="2"/>
      <c r="C33" s="2"/>
      <c r="D33" s="2"/>
      <c r="E33" s="2"/>
      <c r="F33" s="2"/>
      <c r="G33" s="2"/>
      <c r="H33" s="2"/>
      <c r="I33"/>
      <c r="J33"/>
    </row>
    <row r="34" spans="1:13" x14ac:dyDescent="0.2">
      <c r="A34" s="64" t="s">
        <v>35</v>
      </c>
      <c r="B34" s="4"/>
      <c r="C34" s="4"/>
      <c r="D34" s="4"/>
      <c r="E34" s="4"/>
      <c r="F34" s="2"/>
      <c r="G34" s="8">
        <f>IF(G21&lt;=0,G10,G21)</f>
        <v>660</v>
      </c>
      <c r="H34" s="2" t="s">
        <v>38</v>
      </c>
      <c r="I34"/>
      <c r="J34"/>
    </row>
    <row r="35" spans="1:13" ht="5.45" customHeight="1" thickBot="1" x14ac:dyDescent="0.25">
      <c r="A35" s="2"/>
      <c r="B35" s="2"/>
      <c r="C35" s="2"/>
      <c r="D35" s="2"/>
      <c r="E35" s="2"/>
      <c r="F35" s="6"/>
      <c r="G35" s="2"/>
      <c r="H35" s="2"/>
      <c r="I35"/>
      <c r="J35"/>
    </row>
    <row r="36" spans="1:13" ht="14.25" thickTop="1" thickBot="1" x14ac:dyDescent="0.25">
      <c r="A36" s="4" t="s">
        <v>11</v>
      </c>
      <c r="B36" s="4"/>
      <c r="C36" s="4"/>
      <c r="D36" s="4"/>
      <c r="E36" s="4"/>
      <c r="F36" s="59" t="s">
        <v>2</v>
      </c>
      <c r="G36" s="68"/>
      <c r="H36" s="2" t="s">
        <v>38</v>
      </c>
      <c r="I36" s="49"/>
      <c r="J36"/>
    </row>
    <row r="37" spans="1:13" ht="5.45" customHeight="1" thickTop="1" thickBot="1" x14ac:dyDescent="0.25">
      <c r="A37" s="2"/>
      <c r="B37" s="2"/>
      <c r="C37" s="2"/>
      <c r="D37" s="2"/>
      <c r="E37" s="2"/>
      <c r="F37" s="6"/>
      <c r="G37" s="51"/>
      <c r="H37" s="2"/>
      <c r="I37"/>
      <c r="J37"/>
    </row>
    <row r="38" spans="1:13" ht="14.25" thickTop="1" thickBot="1" x14ac:dyDescent="0.25">
      <c r="A38" s="4" t="s">
        <v>14</v>
      </c>
      <c r="B38" s="4"/>
      <c r="C38" s="4"/>
      <c r="D38" s="4"/>
      <c r="E38" s="4"/>
      <c r="F38" s="59" t="s">
        <v>2</v>
      </c>
      <c r="G38" s="68">
        <v>500</v>
      </c>
      <c r="H38" s="6" t="s">
        <v>3</v>
      </c>
      <c r="I38" s="65">
        <f>IF(G38&lt;=0,0,G38+G36+G34)</f>
        <v>1160</v>
      </c>
      <c r="J38" s="2" t="s">
        <v>38</v>
      </c>
      <c r="M38" s="1" t="s">
        <v>44</v>
      </c>
    </row>
    <row r="39" spans="1:13" ht="14.25" thickTop="1" thickBot="1" x14ac:dyDescent="0.25">
      <c r="A39" s="2"/>
      <c r="B39" s="2"/>
      <c r="C39" s="2"/>
      <c r="D39" s="2"/>
      <c r="E39" s="2"/>
      <c r="F39" s="59" t="s">
        <v>7</v>
      </c>
      <c r="G39" s="68">
        <v>600</v>
      </c>
      <c r="H39" s="6" t="s">
        <v>3</v>
      </c>
      <c r="I39" s="65">
        <f>IF(G39&lt;&gt;0,G39+G36+G34,0)</f>
        <v>1260</v>
      </c>
      <c r="J39" s="2" t="s">
        <v>38</v>
      </c>
    </row>
    <row r="40" spans="1:13" ht="14.25" thickTop="1" thickBot="1" x14ac:dyDescent="0.25">
      <c r="A40" s="2"/>
      <c r="B40" s="2"/>
      <c r="C40" s="2"/>
      <c r="D40" s="2"/>
      <c r="E40" s="2"/>
      <c r="F40" s="6" t="s">
        <v>7</v>
      </c>
      <c r="G40" s="68"/>
      <c r="H40" s="6" t="s">
        <v>3</v>
      </c>
      <c r="I40" s="65">
        <f>IF(G40&lt;&gt;0,G40+G36+G34,0)</f>
        <v>0</v>
      </c>
      <c r="J40" s="2" t="s">
        <v>38</v>
      </c>
    </row>
    <row r="41" spans="1:13" ht="5.45" customHeight="1" thickTop="1" x14ac:dyDescent="0.2">
      <c r="A41" s="2"/>
      <c r="B41" s="2"/>
      <c r="C41" s="2"/>
      <c r="D41" s="2"/>
      <c r="E41" s="2"/>
      <c r="F41" s="6"/>
      <c r="G41" s="2"/>
      <c r="H41" s="2"/>
      <c r="I41"/>
      <c r="J41"/>
    </row>
    <row r="42" spans="1:13" x14ac:dyDescent="0.2">
      <c r="A42" s="2"/>
      <c r="B42" s="2"/>
      <c r="C42" s="2"/>
      <c r="D42"/>
      <c r="E42" s="2"/>
      <c r="F42"/>
      <c r="G42"/>
      <c r="H42"/>
      <c r="I42"/>
      <c r="J42" s="52"/>
    </row>
    <row r="43" spans="1:13" x14ac:dyDescent="0.2">
      <c r="A43" s="2"/>
      <c r="B43" s="2"/>
      <c r="C43" s="2"/>
      <c r="D43"/>
      <c r="E43" s="2"/>
      <c r="F43"/>
      <c r="G43"/>
      <c r="H43"/>
      <c r="I43"/>
      <c r="J43" s="52"/>
    </row>
    <row r="44" spans="1:13" x14ac:dyDescent="0.2">
      <c r="A44" s="2"/>
      <c r="B44" s="2"/>
      <c r="C44" s="2"/>
      <c r="D44"/>
      <c r="E44" s="2"/>
      <c r="F44"/>
      <c r="G44"/>
      <c r="H44"/>
      <c r="I44"/>
      <c r="J44" s="52"/>
    </row>
    <row r="45" spans="1:13" ht="7.15" customHeight="1" thickBot="1" x14ac:dyDescent="0.25">
      <c r="A45" s="2"/>
      <c r="B45" s="2"/>
      <c r="C45" s="2"/>
      <c r="D45" s="2"/>
      <c r="E45" s="2"/>
      <c r="F45" s="2"/>
      <c r="G45" s="2"/>
      <c r="H45" s="2"/>
      <c r="I45"/>
      <c r="J45"/>
    </row>
    <row r="46" spans="1:13" ht="21.75" thickTop="1" thickBot="1" x14ac:dyDescent="0.35">
      <c r="A46" s="23"/>
      <c r="B46" s="24"/>
      <c r="C46" s="24"/>
      <c r="D46" s="24"/>
      <c r="E46" s="25" t="s">
        <v>19</v>
      </c>
      <c r="F46" s="24"/>
      <c r="G46" s="26"/>
      <c r="H46" s="24"/>
      <c r="I46" s="26"/>
      <c r="J46" s="27"/>
    </row>
    <row r="47" spans="1:13" ht="7.15" customHeight="1" thickTop="1" x14ac:dyDescent="0.2">
      <c r="A47"/>
      <c r="B47"/>
      <c r="C47"/>
      <c r="D47"/>
      <c r="E47"/>
      <c r="F47"/>
      <c r="G47"/>
      <c r="H47"/>
      <c r="I47"/>
      <c r="J47"/>
    </row>
    <row r="48" spans="1:13" ht="23.45" customHeight="1" thickBot="1" x14ac:dyDescent="0.25">
      <c r="A48"/>
      <c r="B48"/>
      <c r="C48"/>
      <c r="D48"/>
      <c r="E48" s="12"/>
      <c r="F48"/>
      <c r="G48" s="33" t="s">
        <v>16</v>
      </c>
      <c r="H48" s="72" t="s">
        <v>45</v>
      </c>
      <c r="I48" s="73"/>
      <c r="J48" s="38" t="s">
        <v>17</v>
      </c>
    </row>
    <row r="49" spans="1:10" ht="6.6" hidden="1" customHeight="1" thickTop="1" x14ac:dyDescent="0.2">
      <c r="A49"/>
      <c r="B49"/>
      <c r="C49"/>
      <c r="D49"/>
      <c r="E49"/>
      <c r="F49"/>
      <c r="G49" s="34"/>
      <c r="H49" s="40"/>
      <c r="I49" s="41"/>
      <c r="J49" s="39"/>
    </row>
    <row r="50" spans="1:10" ht="16.899999999999999" customHeight="1" thickTop="1" thickBot="1" x14ac:dyDescent="0.25">
      <c r="A50"/>
      <c r="B50" s="15"/>
      <c r="C50"/>
      <c r="D50"/>
      <c r="E50" s="12"/>
      <c r="F50"/>
      <c r="G50" s="33" t="s">
        <v>15</v>
      </c>
      <c r="H50" s="74" t="s">
        <v>46</v>
      </c>
      <c r="I50" s="75"/>
      <c r="J50" s="38" t="s">
        <v>17</v>
      </c>
    </row>
    <row r="51" spans="1:10" ht="12" customHeight="1" thickTop="1" x14ac:dyDescent="0.2">
      <c r="A51"/>
      <c r="B51" s="15"/>
      <c r="C51"/>
      <c r="D51"/>
      <c r="E51"/>
      <c r="F51"/>
      <c r="G51"/>
      <c r="H51"/>
      <c r="I51"/>
      <c r="J51"/>
    </row>
    <row r="52" spans="1:10" ht="12" customHeight="1" x14ac:dyDescent="0.2">
      <c r="A52"/>
      <c r="B52" s="15"/>
      <c r="C52" s="37">
        <f>(IF(I15&lt;=0,,$I$30/$I$38))/10</f>
        <v>0</v>
      </c>
      <c r="D52" s="20"/>
      <c r="E52" s="37">
        <f>(IF(I15&lt;=0,,IF(I39&lt;=0,,$I$30/$I$39)))/10</f>
        <v>0</v>
      </c>
      <c r="F52"/>
      <c r="G52" s="37">
        <f>(IF(J15&lt;=0,,IF(I40&lt;=0,,$I$30/$I$40)))/10</f>
        <v>0</v>
      </c>
      <c r="H52"/>
      <c r="I52"/>
      <c r="J52"/>
    </row>
    <row r="53" spans="1:10" ht="12" customHeight="1" x14ac:dyDescent="0.2">
      <c r="A53" s="69">
        <f>I14</f>
        <v>0</v>
      </c>
      <c r="B53" s="42" t="s">
        <v>32</v>
      </c>
      <c r="C53" s="17">
        <f>(ROUNDDOWN(C52,0))*10</f>
        <v>0</v>
      </c>
      <c r="D53" s="21"/>
      <c r="E53" s="18">
        <f>(ROUNDDOWN(E52,0))*10</f>
        <v>0</v>
      </c>
      <c r="F53" s="12"/>
      <c r="G53" s="17">
        <f>(ROUNDDOWN(G52,0))*10</f>
        <v>0</v>
      </c>
      <c r="H53"/>
      <c r="I53"/>
      <c r="J53"/>
    </row>
    <row r="54" spans="1:10" ht="12" customHeight="1" thickBot="1" x14ac:dyDescent="0.25">
      <c r="A54"/>
      <c r="B54" s="15" t="s">
        <v>33</v>
      </c>
      <c r="C54" s="13"/>
      <c r="D54" s="16"/>
      <c r="E54" s="13"/>
      <c r="F54" s="13"/>
      <c r="G54" s="13"/>
      <c r="H54" s="13"/>
      <c r="I54"/>
      <c r="J54"/>
    </row>
    <row r="55" spans="1:10" ht="12" customHeight="1" x14ac:dyDescent="0.2">
      <c r="A55"/>
      <c r="B55" s="15"/>
      <c r="C55" s="37">
        <f>(IF(H15&lt;=0,,$H$30/$I$38))/10</f>
        <v>169.88103448275862</v>
      </c>
      <c r="D55" s="20"/>
      <c r="E55" s="37">
        <f>(IF(H15&lt;=0,,IF(I39&lt;=0,,$H$30/$I$39)))/10</f>
        <v>156.3984126984127</v>
      </c>
      <c r="F55"/>
      <c r="G55" s="37">
        <f>(IF(H15&lt;=0,,IF(I40&lt;=0,,$H$30/$I$40)))/10</f>
        <v>0</v>
      </c>
      <c r="H55" s="66"/>
      <c r="I55"/>
      <c r="J55"/>
    </row>
    <row r="56" spans="1:10" ht="12" customHeight="1" x14ac:dyDescent="0.2">
      <c r="A56" s="69">
        <f>H14</f>
        <v>4700</v>
      </c>
      <c r="B56" s="32" t="s">
        <v>34</v>
      </c>
      <c r="C56" s="17">
        <f>(ROUNDDOWN(C55,0))*10</f>
        <v>1690</v>
      </c>
      <c r="D56" s="21"/>
      <c r="E56" s="18">
        <f>(ROUNDDOWN(E55,0))*10</f>
        <v>1560</v>
      </c>
      <c r="F56" s="12"/>
      <c r="G56" s="17">
        <f>(ROUNDDOWN(G55,0))*10</f>
        <v>0</v>
      </c>
      <c r="H56"/>
      <c r="I56"/>
      <c r="J56" s="35" t="s">
        <v>24</v>
      </c>
    </row>
    <row r="57" spans="1:10" ht="12" customHeight="1" thickBot="1" x14ac:dyDescent="0.25">
      <c r="A57"/>
      <c r="B57" s="15"/>
      <c r="C57" s="14"/>
      <c r="D57" s="19"/>
      <c r="E57" s="14"/>
      <c r="F57" s="14"/>
      <c r="G57" s="14"/>
      <c r="H57" s="13"/>
      <c r="I57"/>
      <c r="J57" s="21" t="s">
        <v>18</v>
      </c>
    </row>
    <row r="58" spans="1:10" ht="12" customHeight="1" x14ac:dyDescent="0.2">
      <c r="A58"/>
      <c r="B58" s="15"/>
      <c r="C58" s="37">
        <f>(IF(I38&lt;=0,,$G$30/$I$38))/10</f>
        <v>193.67413793103449</v>
      </c>
      <c r="D58" s="21"/>
      <c r="E58" s="37">
        <f>(IF(I39&lt;=0,,$G$30/$I$39))/10</f>
        <v>178.3031746031746</v>
      </c>
      <c r="F58" s="12"/>
      <c r="G58" s="37">
        <f>(IF(I40&lt;=0,,$G$30/$I$40))/10</f>
        <v>0</v>
      </c>
      <c r="H58"/>
      <c r="I58"/>
      <c r="J58"/>
    </row>
    <row r="59" spans="1:10" ht="12" customHeight="1" x14ac:dyDescent="0.2">
      <c r="A59" s="69">
        <f>G14</f>
        <v>3300</v>
      </c>
      <c r="B59" s="32" t="s">
        <v>34</v>
      </c>
      <c r="C59" s="17">
        <f>(ROUNDDOWN(C58,0))*10</f>
        <v>1930</v>
      </c>
      <c r="D59" s="21"/>
      <c r="E59" s="18">
        <f>(ROUNDDOWN(E58,0))*10</f>
        <v>1780</v>
      </c>
      <c r="F59" s="12"/>
      <c r="G59" s="17">
        <f>(ROUNDDOWN(G58,0))*10</f>
        <v>0</v>
      </c>
      <c r="H59"/>
      <c r="I59"/>
      <c r="J59"/>
    </row>
    <row r="60" spans="1:10" ht="12" customHeight="1" x14ac:dyDescent="0.2">
      <c r="A60"/>
      <c r="B60" s="15"/>
      <c r="C60"/>
      <c r="D60" s="20"/>
      <c r="E60"/>
      <c r="F60"/>
      <c r="G60"/>
      <c r="H60"/>
      <c r="I60"/>
      <c r="J60"/>
    </row>
    <row r="61" spans="1:10" ht="12" customHeight="1" x14ac:dyDescent="0.2">
      <c r="A61" s="8"/>
      <c r="B61" s="15"/>
      <c r="C61" s="22"/>
      <c r="D61" s="20"/>
      <c r="E61"/>
      <c r="F61"/>
      <c r="G61"/>
      <c r="H61"/>
      <c r="I61"/>
      <c r="J61"/>
    </row>
    <row r="62" spans="1:10" ht="7.15" customHeight="1" x14ac:dyDescent="0.2">
      <c r="A62"/>
      <c r="B62"/>
      <c r="C62" s="17"/>
      <c r="D62" s="29"/>
      <c r="E62"/>
      <c r="F62" s="30"/>
      <c r="G62"/>
      <c r="H62" s="30"/>
      <c r="I62"/>
      <c r="J62"/>
    </row>
    <row r="63" spans="1:10" ht="12" customHeight="1" x14ac:dyDescent="0.2">
      <c r="A63"/>
      <c r="B63"/>
      <c r="C63" s="17">
        <f>IF(G38&lt;=0,,G38)</f>
        <v>500</v>
      </c>
      <c r="D63" s="29"/>
      <c r="E63" s="18">
        <f>G39</f>
        <v>600</v>
      </c>
      <c r="F63" s="30"/>
      <c r="G63" s="17">
        <f>G40</f>
        <v>0</v>
      </c>
      <c r="H63" s="30"/>
      <c r="I63" s="28" t="s">
        <v>43</v>
      </c>
      <c r="J63"/>
    </row>
    <row r="64" spans="1:10" x14ac:dyDescent="0.2">
      <c r="A64"/>
      <c r="B64"/>
      <c r="C64"/>
      <c r="D64"/>
      <c r="E64"/>
      <c r="F64"/>
      <c r="G64"/>
      <c r="H64"/>
      <c r="I64"/>
      <c r="J64"/>
    </row>
    <row r="65" spans="1:10" x14ac:dyDescent="0.2">
      <c r="A65" s="49" t="s">
        <v>27</v>
      </c>
      <c r="B65"/>
      <c r="C65"/>
      <c r="D65"/>
      <c r="E65"/>
      <c r="F65"/>
      <c r="G65"/>
      <c r="H65"/>
      <c r="I65"/>
      <c r="J65"/>
    </row>
    <row r="66" spans="1:10" x14ac:dyDescent="0.2">
      <c r="A66" s="12"/>
      <c r="B66"/>
      <c r="C66" s="33" t="s">
        <v>22</v>
      </c>
      <c r="D66" s="69">
        <f>$C$62</f>
        <v>0</v>
      </c>
      <c r="E66" s="12" t="s">
        <v>31</v>
      </c>
      <c r="F66"/>
      <c r="G66"/>
      <c r="H66"/>
      <c r="I66" s="17">
        <f>(1.1*$C$58)*10</f>
        <v>2130.4155172413798</v>
      </c>
      <c r="J66" s="31" t="s">
        <v>25</v>
      </c>
    </row>
    <row r="67" spans="1:10" x14ac:dyDescent="0.2">
      <c r="A67" s="12"/>
      <c r="B67"/>
      <c r="C67" s="33" t="s">
        <v>23</v>
      </c>
      <c r="D67" s="69">
        <f>$C$62</f>
        <v>0</v>
      </c>
      <c r="E67" s="12" t="s">
        <v>31</v>
      </c>
      <c r="F67"/>
      <c r="G67"/>
      <c r="H67"/>
      <c r="I67" s="17">
        <f>(1.25*$C$58)*10</f>
        <v>2420.9267241379312</v>
      </c>
      <c r="J67" s="31" t="s">
        <v>26</v>
      </c>
    </row>
    <row r="68" spans="1:10" ht="13.5" thickBot="1" x14ac:dyDescent="0.25">
      <c r="A68"/>
      <c r="B68"/>
      <c r="C68"/>
      <c r="D68"/>
      <c r="E68"/>
      <c r="F68"/>
      <c r="G68"/>
      <c r="H68"/>
      <c r="I68"/>
      <c r="J68"/>
    </row>
    <row r="69" spans="1:10" ht="14.25" thickTop="1" thickBot="1" x14ac:dyDescent="0.25">
      <c r="A69" s="44" t="s">
        <v>28</v>
      </c>
      <c r="B69" s="53"/>
      <c r="C69" s="53"/>
      <c r="D69" s="76"/>
      <c r="E69" s="77"/>
      <c r="F69" s="53"/>
      <c r="G69" s="53"/>
      <c r="H69" s="46" t="s">
        <v>29</v>
      </c>
      <c r="I69" s="70">
        <f ca="1">TODAY()</f>
        <v>46069</v>
      </c>
      <c r="J69" s="71"/>
    </row>
    <row r="70" spans="1:10" ht="13.5" thickTop="1" x14ac:dyDescent="0.2">
      <c r="A70" s="45"/>
      <c r="B70"/>
      <c r="C70"/>
      <c r="D70"/>
      <c r="E70"/>
      <c r="F70"/>
      <c r="G70"/>
      <c r="H70"/>
      <c r="I70"/>
      <c r="J70" s="54"/>
    </row>
    <row r="71" spans="1:10" x14ac:dyDescent="0.2">
      <c r="A71" s="45" t="s">
        <v>30</v>
      </c>
      <c r="B71"/>
      <c r="C71"/>
      <c r="D71"/>
      <c r="E71"/>
      <c r="F71"/>
      <c r="G71"/>
      <c r="H71"/>
      <c r="I71"/>
      <c r="J71" s="54"/>
    </row>
    <row r="72" spans="1:10" x14ac:dyDescent="0.2">
      <c r="A72" s="45"/>
      <c r="B72"/>
      <c r="C72"/>
      <c r="D72"/>
      <c r="E72"/>
      <c r="F72"/>
      <c r="G72"/>
      <c r="H72"/>
      <c r="I72"/>
      <c r="J72" s="54"/>
    </row>
    <row r="73" spans="1:10" ht="13.5" thickBot="1" x14ac:dyDescent="0.25">
      <c r="A73" s="55"/>
      <c r="B73" s="56"/>
      <c r="C73" s="56"/>
      <c r="D73" s="56"/>
      <c r="E73" s="56"/>
      <c r="F73" s="56"/>
      <c r="G73" s="56"/>
      <c r="H73" s="56"/>
      <c r="I73" s="56"/>
      <c r="J73" s="57"/>
    </row>
    <row r="74" spans="1:10" ht="13.5" thickTop="1" x14ac:dyDescent="0.2">
      <c r="A74"/>
      <c r="B74"/>
      <c r="C74"/>
      <c r="D74"/>
      <c r="E74"/>
      <c r="F74"/>
      <c r="G74"/>
      <c r="H74"/>
      <c r="I74"/>
      <c r="J74"/>
    </row>
    <row r="75" spans="1:10" x14ac:dyDescent="0.2">
      <c r="A75"/>
      <c r="B75"/>
      <c r="C75"/>
      <c r="D75"/>
      <c r="E75"/>
      <c r="F75"/>
      <c r="G75"/>
      <c r="H75"/>
      <c r="I75"/>
      <c r="J75"/>
    </row>
    <row r="76" spans="1:10" x14ac:dyDescent="0.2">
      <c r="A76"/>
      <c r="B76"/>
      <c r="C76"/>
      <c r="D76"/>
      <c r="E76"/>
      <c r="F76"/>
      <c r="G76"/>
      <c r="H76"/>
      <c r="I76"/>
      <c r="J76"/>
    </row>
    <row r="77" spans="1:10" x14ac:dyDescent="0.2">
      <c r="A77"/>
      <c r="B77"/>
      <c r="C77"/>
      <c r="D77"/>
      <c r="E77"/>
      <c r="F77"/>
      <c r="G77"/>
      <c r="H77"/>
      <c r="I77"/>
      <c r="J77"/>
    </row>
    <row r="78" spans="1:10" x14ac:dyDescent="0.2">
      <c r="A78"/>
      <c r="B78"/>
      <c r="C78"/>
      <c r="D78"/>
      <c r="E78"/>
      <c r="F78"/>
      <c r="G78"/>
      <c r="H78"/>
      <c r="I78"/>
      <c r="J78"/>
    </row>
  </sheetData>
  <sheetProtection password="CC09" sheet="1" objects="1" scenarios="1"/>
  <mergeCells count="4">
    <mergeCell ref="I69:J69"/>
    <mergeCell ref="H48:I48"/>
    <mergeCell ref="H50:I50"/>
    <mergeCell ref="D69:E69"/>
  </mergeCells>
  <phoneticPr fontId="0" type="noConversion"/>
  <conditionalFormatting sqref="G11 G15:I15 G24 G27 G30:J30 G34 I38:I40 J42:J44 C52 E52 G52 A53 C53:G53 C55 E55 G55 A56 C56:G56 C58 E58 G58 A59 C59:G59 C62:C63 E63 G63 D66:D67 I66:I67">
    <cfRule type="cellIs" dxfId="0" priority="1" stopIfTrue="1" operator="lessThanOrEqual">
      <formula>0</formula>
    </cfRule>
  </conditionalFormatting>
  <printOptions horizontalCentered="1"/>
  <pageMargins left="0.31496062992125984" right="0.35433070866141736" top="0.23622047244094491" bottom="0.47244094488188981" header="0.39370078740157483" footer="0.23622047244094491"/>
  <pageSetup paperSize="9" scale="75" orientation="portrait" horizontalDpi="1200" verticalDpi="300" r:id="rId1"/>
  <headerFooter alignWithMargins="0">
    <oddFooter>&amp;L&amp;"Arial,Italique"&amp;8Réduction de capacité (calcul de) &amp;R&amp;8 12/12/01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2056" r:id="rId4">
          <objectPr defaultSize="0" autoPict="0" r:id="rId5">
            <anchor moveWithCells="1" sizeWithCells="1">
              <from>
                <xdr:col>5</xdr:col>
                <xdr:colOff>0</xdr:colOff>
                <xdr:row>0</xdr:row>
                <xdr:rowOff>0</xdr:rowOff>
              </from>
              <to>
                <xdr:col>9</xdr:col>
                <xdr:colOff>485775</xdr:colOff>
                <xdr:row>2</xdr:row>
                <xdr:rowOff>19050</xdr:rowOff>
              </to>
            </anchor>
          </objectPr>
        </oleObject>
      </mc:Choice>
      <mc:Fallback>
        <oleObject progId="Word.Document.8" shapeId="205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Réduction de capacité</vt:lpstr>
      <vt:lpstr>'Réduction de capacité'!Zone_d_impression</vt:lpstr>
    </vt:vector>
  </TitlesOfParts>
  <Company>JUNGHEINRICH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Soulas</dc:creator>
  <cp:lastModifiedBy>yvan evennou</cp:lastModifiedBy>
  <cp:lastPrinted>2025-11-18T10:43:39Z</cp:lastPrinted>
  <dcterms:created xsi:type="dcterms:W3CDTF">1998-08-31T15:07:13Z</dcterms:created>
  <dcterms:modified xsi:type="dcterms:W3CDTF">2026-02-16T08:36:53Z</dcterms:modified>
</cp:coreProperties>
</file>